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28D4F3D-239B-4053-B496-FC13385D7247}" xr6:coauthVersionLast="47" xr6:coauthVersionMax="47" xr10:uidLastSave="{00000000-0000-0000-0000-000000000000}"/>
  <bookViews>
    <workbookView xWindow="-108" yWindow="-108" windowWidth="23256" windowHeight="12576" xr2:uid="{A48DD09D-F64B-433C-B61D-64EBF5536E99}"/>
  </bookViews>
  <sheets>
    <sheet name="Laskenta keskiarvolla" sheetId="1" r:id="rId1"/>
  </sheets>
  <definedNames>
    <definedName name="_xlnm.Print_Area" localSheetId="0">'Laskenta keskiarvolla'!$A$1:$F$30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2" i="1"/>
  <c r="B23" i="1"/>
  <c r="B21" i="1"/>
  <c r="B20" i="1"/>
  <c r="B19" i="1"/>
  <c r="F27" i="1" l="1"/>
  <c r="D27" i="1"/>
  <c r="E30" i="1"/>
  <c r="F30" i="1"/>
  <c r="C27" i="1"/>
  <c r="D30" i="1"/>
  <c r="B27" i="1"/>
  <c r="C30" i="1"/>
  <c r="B30" i="1"/>
  <c r="E27" i="1"/>
</calcChain>
</file>

<file path=xl/sharedStrings.xml><?xml version="1.0" encoding="utf-8"?>
<sst xmlns="http://schemas.openxmlformats.org/spreadsheetml/2006/main" count="24" uniqueCount="23">
  <si>
    <t>Parametrit: (Pohjalla selvityksen mukaiset keskiarvot.)</t>
  </si>
  <si>
    <t>Paperikuitin käsittelyaika (min)</t>
  </si>
  <si>
    <t>ALV menetykset per kuitti</t>
  </si>
  <si>
    <t>eKuitin käsittelyaika (min)</t>
  </si>
  <si>
    <t>Työn tuntihinta</t>
  </si>
  <si>
    <t>Organisaatiosi käsittelemien kuittien määrä</t>
  </si>
  <si>
    <t>Käsittelykustannukset</t>
  </si>
  <si>
    <t>Inhimillisten virheiden kustannus</t>
  </si>
  <si>
    <t>ALV menetysten kustannus</t>
  </si>
  <si>
    <t>Paperikuittien käsittely</t>
  </si>
  <si>
    <t>eKuittien käsittely</t>
  </si>
  <si>
    <t>Yhden kuitin aikasäästö (min)</t>
  </si>
  <si>
    <t>eKuittien osuus kaikista kuiteista</t>
  </si>
  <si>
    <t>Rahahyödyt vuodessa (säästöt)</t>
  </si>
  <si>
    <t>Kuittien käsittelykustannuslaskelma</t>
  </si>
  <si>
    <t>Käyttöohjeet:</t>
  </si>
  <si>
    <t>Sinisellä pohjalla olevat parametrit ovat keskimääräisiä arvoja, jotka vaikuttavat laskelman lopputulokseen. Voit halutessasi kokeilla muuttaa parametreja vastaamaan oman organisaatiosi tilannetta</t>
  </si>
  <si>
    <t>eKuittisovelluksen lisenssimaksu</t>
  </si>
  <si>
    <t>Rahahyödyt vuodessa (säästöt) mukaan lukien koulutuskustannus</t>
  </si>
  <si>
    <t>Koulutukseen kuluva aika (HTP)</t>
  </si>
  <si>
    <t>Käyttöönoton koulutuksen kustannus</t>
  </si>
  <si>
    <t>Vaihda keltaiseen soluun oman organisaatiosi vuodessa käsittelemien kuittien määrä</t>
  </si>
  <si>
    <t>Inhimilliset virheet (kadonneiden kuittien etsimiskustannus per vastaanotettu kuitti)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</si>
</sst>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0" applyNumberFormat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4" fillId="2" borderId="1" xfId="0" applyFont="1" applyFill="1" applyBorder="1"/>
    <xf numFmtId="0" fontId="4" fillId="0" borderId="0" xfId="0" applyFont="1"/>
    <xf numFmtId="44" fontId="4" fillId="2" borderId="1" xfId="1" applyFont="1" applyFill="1" applyBorder="1"/>
    <xf numFmtId="0" fontId="4" fillId="2" borderId="1" xfId="1" applyNumberFormat="1" applyFont="1" applyFill="1" applyBorder="1"/>
    <xf numFmtId="0" fontId="3" fillId="0" borderId="0" xfId="0" applyFont="1" applyAlignment="1">
      <alignment horizontal="left" indent="1"/>
    </xf>
    <xf numFmtId="0" fontId="3" fillId="0" borderId="0" xfId="0" applyFont="1"/>
    <xf numFmtId="2" fontId="4" fillId="0" borderId="0" xfId="0" applyNumberFormat="1" applyFont="1"/>
    <xf numFmtId="44" fontId="4" fillId="3" borderId="1" xfId="0" applyNumberFormat="1" applyFont="1" applyFill="1" applyBorder="1"/>
    <xf numFmtId="44" fontId="4" fillId="0" borderId="0" xfId="0" applyNumberFormat="1" applyFont="1"/>
    <xf numFmtId="0" fontId="4" fillId="3" borderId="1" xfId="0" applyFont="1" applyFill="1" applyBorder="1"/>
    <xf numFmtId="9" fontId="3" fillId="3" borderId="1" xfId="2" applyFont="1" applyFill="1" applyBorder="1"/>
    <xf numFmtId="44" fontId="4" fillId="4" borderId="1" xfId="0" applyNumberFormat="1" applyFont="1" applyFill="1" applyBorder="1"/>
    <xf numFmtId="44" fontId="4" fillId="2" borderId="8" xfId="1" applyFont="1" applyFill="1" applyBorder="1"/>
    <xf numFmtId="0" fontId="4" fillId="0" borderId="0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4" fillId="0" borderId="7" xfId="0" applyFont="1" applyBorder="1" applyAlignment="1">
      <alignment horizontal="left" wrapText="1" indent="1"/>
    </xf>
    <xf numFmtId="0" fontId="4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2" fontId="4" fillId="0" borderId="4" xfId="0" applyNumberFormat="1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4" xfId="0" applyFont="1" applyBorder="1"/>
    <xf numFmtId="0" fontId="4" fillId="0" borderId="5" xfId="0" applyFont="1" applyBorder="1" applyAlignment="1">
      <alignment horizontal="left" indent="1"/>
    </xf>
    <xf numFmtId="3" fontId="4" fillId="5" borderId="3" xfId="0" applyNumberFormat="1" applyFont="1" applyFill="1" applyBorder="1"/>
    <xf numFmtId="0" fontId="4" fillId="0" borderId="2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3">
    <cellStyle name="Normaali" xfId="0" builtinId="0"/>
    <cellStyle name="Prosenttia" xfId="2" builtinId="5"/>
    <cellStyle name="Valuutta" xfId="1" builtinId="4"/>
  </cellStyles>
  <dxfs count="3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FF66"/>
      <color rgb="FFFFFF99"/>
      <color rgb="FFD6E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1FFD-978C-42E1-B287-10CA52C92539}">
  <sheetPr>
    <pageSetUpPr fitToPage="1"/>
  </sheetPr>
  <dimension ref="A1:F35"/>
  <sheetViews>
    <sheetView showGridLines="0" tabSelected="1" zoomScale="80" zoomScaleNormal="80" zoomScalePageLayoutView="85" workbookViewId="0">
      <selection activeCell="C19" sqref="C19"/>
    </sheetView>
  </sheetViews>
  <sheetFormatPr defaultRowHeight="12.5" x14ac:dyDescent="0.25"/>
  <cols>
    <col min="1" max="1" width="41" customWidth="1"/>
    <col min="2" max="2" width="23.08984375" customWidth="1"/>
    <col min="3" max="3" width="18.36328125" customWidth="1"/>
    <col min="4" max="5" width="18.36328125" bestFit="1" customWidth="1"/>
    <col min="6" max="6" width="19.36328125" bestFit="1" customWidth="1"/>
  </cols>
  <sheetData>
    <row r="1" spans="1:6" ht="22.5" x14ac:dyDescent="0.45">
      <c r="A1" s="33" t="s">
        <v>14</v>
      </c>
      <c r="B1" s="33"/>
      <c r="C1" s="33"/>
      <c r="D1" s="33"/>
      <c r="E1" s="33"/>
      <c r="F1" s="2"/>
    </row>
    <row r="2" spans="1:6" x14ac:dyDescent="0.25">
      <c r="A2" s="42"/>
      <c r="B2" s="42"/>
      <c r="C2" s="42"/>
      <c r="D2" s="42"/>
      <c r="E2" s="42"/>
      <c r="F2" s="2"/>
    </row>
    <row r="3" spans="1:6" ht="18" customHeight="1" x14ac:dyDescent="0.35">
      <c r="A3" s="41" t="s">
        <v>15</v>
      </c>
      <c r="B3" s="41"/>
      <c r="C3" s="41"/>
      <c r="D3" s="41"/>
      <c r="E3" s="41"/>
      <c r="F3" s="3"/>
    </row>
    <row r="4" spans="1:6" ht="18" customHeight="1" x14ac:dyDescent="0.35">
      <c r="A4" s="31" t="s">
        <v>21</v>
      </c>
      <c r="B4" s="32"/>
      <c r="C4" s="32"/>
      <c r="D4" s="32"/>
      <c r="E4" s="32"/>
      <c r="F4" s="32"/>
    </row>
    <row r="5" spans="1:6" ht="36.65" customHeight="1" x14ac:dyDescent="0.35">
      <c r="A5" s="39" t="s">
        <v>16</v>
      </c>
      <c r="B5" s="40"/>
      <c r="C5" s="40"/>
      <c r="D5" s="40"/>
      <c r="E5" s="40"/>
      <c r="F5" s="40"/>
    </row>
    <row r="6" spans="1:6" ht="18" customHeight="1" x14ac:dyDescent="0.35">
      <c r="A6" s="34"/>
      <c r="B6" s="34"/>
      <c r="C6" s="34"/>
      <c r="D6" s="34"/>
      <c r="E6" s="34"/>
      <c r="F6" s="3"/>
    </row>
    <row r="7" spans="1:6" ht="18" customHeight="1" x14ac:dyDescent="0.35">
      <c r="A7" s="8" t="s">
        <v>0</v>
      </c>
      <c r="B7" s="8"/>
      <c r="C7" s="8"/>
      <c r="D7" s="8"/>
      <c r="E7" s="8"/>
      <c r="F7" s="8"/>
    </row>
    <row r="8" spans="1:6" ht="18" customHeight="1" x14ac:dyDescent="0.35">
      <c r="A8" s="4">
        <v>13.39</v>
      </c>
      <c r="B8" s="35" t="s">
        <v>1</v>
      </c>
      <c r="C8" s="36"/>
      <c r="D8" s="36"/>
      <c r="E8" s="36"/>
      <c r="F8" s="28"/>
    </row>
    <row r="9" spans="1:6" ht="18" customHeight="1" x14ac:dyDescent="0.35">
      <c r="A9" s="6">
        <v>1.43</v>
      </c>
      <c r="B9" s="26" t="s">
        <v>22</v>
      </c>
      <c r="C9" s="27"/>
      <c r="D9" s="25"/>
      <c r="E9" s="25"/>
      <c r="F9" s="25"/>
    </row>
    <row r="10" spans="1:6" ht="18" customHeight="1" x14ac:dyDescent="0.35">
      <c r="A10" s="6">
        <v>0.24</v>
      </c>
      <c r="B10" s="29" t="s">
        <v>2</v>
      </c>
      <c r="C10" s="18"/>
      <c r="D10" s="17"/>
      <c r="E10" s="17"/>
      <c r="F10" s="5"/>
    </row>
    <row r="11" spans="1:6" ht="18" customHeight="1" x14ac:dyDescent="0.35">
      <c r="A11" s="4">
        <v>8.39</v>
      </c>
      <c r="B11" s="24" t="s">
        <v>3</v>
      </c>
      <c r="C11" s="25"/>
      <c r="D11" s="25"/>
      <c r="E11" s="25"/>
      <c r="F11" s="28"/>
    </row>
    <row r="12" spans="1:6" ht="18" customHeight="1" x14ac:dyDescent="0.35">
      <c r="A12" s="16">
        <v>27</v>
      </c>
      <c r="B12" s="38" t="s">
        <v>4</v>
      </c>
      <c r="C12" s="38"/>
      <c r="D12" s="38"/>
      <c r="E12" s="38"/>
      <c r="F12" s="5"/>
    </row>
    <row r="13" spans="1:6" ht="18" customHeight="1" x14ac:dyDescent="0.35">
      <c r="A13" s="6">
        <v>3600</v>
      </c>
      <c r="B13" s="35" t="s">
        <v>17</v>
      </c>
      <c r="C13" s="36"/>
      <c r="D13" s="36"/>
      <c r="E13" s="36"/>
      <c r="F13" s="28"/>
    </row>
    <row r="14" spans="1:6" ht="18" customHeight="1" x14ac:dyDescent="0.35">
      <c r="A14" s="7">
        <v>5</v>
      </c>
      <c r="B14" s="37" t="s">
        <v>19</v>
      </c>
      <c r="C14" s="37"/>
      <c r="D14" s="37"/>
      <c r="E14" s="38"/>
      <c r="F14" s="5"/>
    </row>
    <row r="15" spans="1:6" ht="18" customHeight="1" thickBot="1" x14ac:dyDescent="0.4">
      <c r="A15" s="5"/>
      <c r="B15" s="3"/>
      <c r="C15" s="3"/>
      <c r="D15" s="3"/>
      <c r="E15" s="25"/>
      <c r="F15" s="28"/>
    </row>
    <row r="16" spans="1:6" ht="18" customHeight="1" thickBot="1" x14ac:dyDescent="0.4">
      <c r="A16" s="30">
        <v>22000</v>
      </c>
      <c r="B16" s="22" t="s">
        <v>5</v>
      </c>
      <c r="C16" s="23"/>
      <c r="D16" s="23"/>
      <c r="E16" s="23"/>
      <c r="F16" s="28"/>
    </row>
    <row r="17" spans="1:6" ht="18" customHeight="1" x14ac:dyDescent="0.35">
      <c r="A17" s="9"/>
      <c r="B17" s="10"/>
      <c r="C17" s="10"/>
      <c r="D17" s="10"/>
      <c r="E17" s="10"/>
      <c r="F17" s="5"/>
    </row>
    <row r="18" spans="1:6" ht="18" customHeight="1" x14ac:dyDescent="0.35">
      <c r="A18" s="8" t="s">
        <v>6</v>
      </c>
      <c r="B18" s="10"/>
      <c r="C18" s="10"/>
      <c r="D18" s="10"/>
      <c r="E18" s="10"/>
      <c r="F18" s="5"/>
    </row>
    <row r="19" spans="1:6" ht="18" customHeight="1" x14ac:dyDescent="0.35">
      <c r="A19" s="21" t="s">
        <v>7</v>
      </c>
      <c r="B19" s="11">
        <f>A9*A16</f>
        <v>31460</v>
      </c>
      <c r="C19" s="5"/>
      <c r="D19" s="5"/>
      <c r="E19" s="5"/>
      <c r="F19" s="5"/>
    </row>
    <row r="20" spans="1:6" ht="18" customHeight="1" x14ac:dyDescent="0.35">
      <c r="A20" s="21" t="s">
        <v>8</v>
      </c>
      <c r="B20" s="11">
        <f>A16*A10</f>
        <v>5280</v>
      </c>
      <c r="C20" s="5"/>
      <c r="D20" s="5"/>
      <c r="E20" s="5"/>
      <c r="F20" s="5"/>
    </row>
    <row r="21" spans="1:6" ht="18" customHeight="1" x14ac:dyDescent="0.35">
      <c r="A21" s="21" t="s">
        <v>9</v>
      </c>
      <c r="B21" s="11">
        <f>(A8/60*A12)*$A$16</f>
        <v>132561</v>
      </c>
      <c r="C21" s="5"/>
      <c r="D21" s="5"/>
      <c r="E21" s="5"/>
      <c r="F21" s="5"/>
    </row>
    <row r="22" spans="1:6" ht="18" customHeight="1" x14ac:dyDescent="0.35">
      <c r="A22" s="21" t="s">
        <v>10</v>
      </c>
      <c r="B22" s="11">
        <f>(A11/60*A12)*$A$16</f>
        <v>83061</v>
      </c>
      <c r="C22" s="12"/>
      <c r="D22" s="12"/>
      <c r="E22" s="5"/>
      <c r="F22" s="5"/>
    </row>
    <row r="23" spans="1:6" ht="18" customHeight="1" x14ac:dyDescent="0.35">
      <c r="A23" s="21" t="s">
        <v>11</v>
      </c>
      <c r="B23" s="13">
        <f>A8-A11</f>
        <v>5</v>
      </c>
      <c r="C23" s="5"/>
      <c r="D23" s="12"/>
      <c r="E23" s="12"/>
      <c r="F23" s="5"/>
    </row>
    <row r="24" spans="1:6" ht="18" customHeight="1" x14ac:dyDescent="0.35">
      <c r="A24" s="21" t="s">
        <v>20</v>
      </c>
      <c r="B24" s="11">
        <f>A14*(A12*7.5)</f>
        <v>1012.5</v>
      </c>
      <c r="C24" s="5"/>
      <c r="D24" s="5"/>
      <c r="E24" s="5"/>
      <c r="F24" s="5"/>
    </row>
    <row r="25" spans="1:6" ht="18" customHeight="1" x14ac:dyDescent="0.35">
      <c r="A25" s="19"/>
      <c r="B25" s="10"/>
      <c r="C25" s="10"/>
      <c r="D25" s="10"/>
      <c r="E25" s="10"/>
      <c r="F25" s="5"/>
    </row>
    <row r="26" spans="1:6" ht="18" customHeight="1" x14ac:dyDescent="0.35">
      <c r="A26" s="21" t="s">
        <v>12</v>
      </c>
      <c r="B26" s="14">
        <v>0.2</v>
      </c>
      <c r="C26" s="14">
        <v>0.5</v>
      </c>
      <c r="D26" s="14">
        <v>0.7</v>
      </c>
      <c r="E26" s="14">
        <v>0.9</v>
      </c>
      <c r="F26" s="14">
        <v>1</v>
      </c>
    </row>
    <row r="27" spans="1:6" ht="18" customHeight="1" x14ac:dyDescent="0.35">
      <c r="A27" s="21" t="s">
        <v>13</v>
      </c>
      <c r="B27" s="15">
        <f>(SUM($B$19:$B$21)-($B$22+$A$13))*B$26</f>
        <v>16528</v>
      </c>
      <c r="C27" s="15">
        <f>(SUM($B$19:$B$21)-($B$22+$A$13))*C$26</f>
        <v>41320</v>
      </c>
      <c r="D27" s="15">
        <f>(SUM($B$19:$B$21)-($B$22+$A$13))*D$26</f>
        <v>57847.999999999993</v>
      </c>
      <c r="E27" s="15">
        <f>(SUM($B$19:$B$21)-($B$22+$A$13))*E$26</f>
        <v>74376</v>
      </c>
      <c r="F27" s="15">
        <f>(SUM($B$19:$B$21)-($B$22+$A$13))*F$26</f>
        <v>82640</v>
      </c>
    </row>
    <row r="28" spans="1:6" ht="18" customHeight="1" x14ac:dyDescent="0.35">
      <c r="A28" s="17"/>
      <c r="B28" s="5"/>
      <c r="C28" s="5"/>
      <c r="D28" s="5"/>
      <c r="E28" s="5"/>
      <c r="F28" s="5"/>
    </row>
    <row r="29" spans="1:6" ht="18" customHeight="1" x14ac:dyDescent="0.35">
      <c r="A29" s="21" t="s">
        <v>12</v>
      </c>
      <c r="B29" s="14">
        <v>0.2</v>
      </c>
      <c r="C29" s="14">
        <v>0.5</v>
      </c>
      <c r="D29" s="14">
        <v>0.7</v>
      </c>
      <c r="E29" s="14">
        <v>0.9</v>
      </c>
      <c r="F29" s="14">
        <v>1</v>
      </c>
    </row>
    <row r="30" spans="1:6" ht="31" x14ac:dyDescent="0.35">
      <c r="A30" s="20" t="s">
        <v>18</v>
      </c>
      <c r="B30" s="15">
        <f>(SUM($B$19:$B$21)-($B$22+$A$13+$B$24))*B$29</f>
        <v>16325.5</v>
      </c>
      <c r="C30" s="15">
        <f>(SUM($B$19:$B$21)-($B$22+$A$13+$B$24))*C$29</f>
        <v>40813.75</v>
      </c>
      <c r="D30" s="15">
        <f>(SUM($B$19:$B$21)-($B$22+$A$13+$B$24))*D$29</f>
        <v>57139.25</v>
      </c>
      <c r="E30" s="15">
        <f>(SUM($B$19:$B$21)-($B$22+$A$13+$B$24))*E$29</f>
        <v>73464.75</v>
      </c>
      <c r="F30" s="15">
        <f>(SUM($B$19:$B$21)-($B$22+$A$13+$B$24))*F$29</f>
        <v>81627.5</v>
      </c>
    </row>
    <row r="33" spans="2:2" x14ac:dyDescent="0.25">
      <c r="B33" s="1"/>
    </row>
    <row r="35" spans="2:2" x14ac:dyDescent="0.25">
      <c r="B35" s="1"/>
    </row>
  </sheetData>
  <mergeCells count="9">
    <mergeCell ref="A1:E1"/>
    <mergeCell ref="A6:E6"/>
    <mergeCell ref="B13:E13"/>
    <mergeCell ref="B14:E14"/>
    <mergeCell ref="A5:F5"/>
    <mergeCell ref="A3:E3"/>
    <mergeCell ref="A2:E2"/>
    <mergeCell ref="B12:E12"/>
    <mergeCell ref="B8:E8"/>
  </mergeCells>
  <conditionalFormatting sqref="B27:F27 B30:F30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06AC4130C522D458B4868919C805DBA" ma:contentTypeVersion="13" ma:contentTypeDescription="Luo uusi asiakirja." ma:contentTypeScope="" ma:versionID="5addf8b6459aea20fc77e60dd66be21c">
  <xsd:schema xmlns:xsd="http://www.w3.org/2001/XMLSchema" xmlns:xs="http://www.w3.org/2001/XMLSchema" xmlns:p="http://schemas.microsoft.com/office/2006/metadata/properties" xmlns:ns2="68c55423-40a7-45fa-a007-84716fe8fc36" xmlns:ns3="83d747be-4ba6-4d80-a1bc-9ce9e7799ae8" xmlns:ns4="cfe885dc-9db7-4894-95a4-8bf7ccbac140" targetNamespace="http://schemas.microsoft.com/office/2006/metadata/properties" ma:root="true" ma:fieldsID="7e026474cf9fbdacbbfa37f46234f8b3" ns2:_="" ns3:_="" ns4:_="">
    <xsd:import namespace="68c55423-40a7-45fa-a007-84716fe8fc36"/>
    <xsd:import namespace="83d747be-4ba6-4d80-a1bc-9ce9e7799ae8"/>
    <xsd:import namespace="cfe885dc-9db7-4894-95a4-8bf7ccbac1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c55423-40a7-45fa-a007-84716fe8f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Kuvien tunnisteet" ma:readOnly="false" ma:fieldId="{5cf76f15-5ced-4ddc-b409-7134ff3c332f}" ma:taxonomyMulti="true" ma:sspId="e95fa535-6bc0-41a5-b9d9-f1c35ec2e0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747be-4ba6-4d80-a1bc-9ce9e7799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885dc-9db7-4894-95a4-8bf7ccbac14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551f0d3-49b4-48d6-9f3e-ebdbd0f1a81e}" ma:internalName="TaxCatchAll" ma:showField="CatchAllData" ma:web="83d747be-4ba6-4d80-a1bc-9ce9e7799a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359281-75EA-43E5-ADBD-28503211DB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7F6D9E5-11F1-4696-95B0-691D65FE50FF}"/>
</file>

<file path=customXml/itemProps3.xml><?xml version="1.0" encoding="utf-8"?>
<ds:datastoreItem xmlns:ds="http://schemas.openxmlformats.org/officeDocument/2006/customXml" ds:itemID="{8CCE0FE7-42E9-43CF-B5E7-361FFEF38E89}"/>
</file>

<file path=docMetadata/LabelInfo.xml><?xml version="1.0" encoding="utf-8"?>
<clbl:labelList xmlns:clbl="http://schemas.microsoft.com/office/2020/mipLabelMetadata">
  <clbl:label id="{7c14dfa4-c0fc-4725-9f04-76a443deb095}" enabled="0" method="" siteId="{7c14dfa4-c0fc-4725-9f04-76a443deb0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Laskenta keskiarvolla</vt:lpstr>
      <vt:lpstr>'Laskenta keskiarvolla'!Tulostusalue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2023-03-10T12:05:13Z</dcterms:created>
  <dcterms:modified xsi:type="dcterms:W3CDTF">2023-03-10T12:05:31Z</dcterms:modified>
  <cp:category/>
  <cp:contentStatus/>
</cp:coreProperties>
</file>